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Y16" i="1" l="1"/>
  <c r="X16" i="1"/>
  <c r="O11" i="1"/>
  <c r="M4" i="1"/>
  <c r="H19" i="1"/>
  <c r="H5" i="1"/>
  <c r="D20" i="1"/>
  <c r="D19" i="1"/>
  <c r="D15" i="1"/>
  <c r="D14" i="1"/>
</calcChain>
</file>

<file path=xl/sharedStrings.xml><?xml version="1.0" encoding="utf-8"?>
<sst xmlns="http://schemas.openxmlformats.org/spreadsheetml/2006/main" count="58" uniqueCount="41">
  <si>
    <t>交易分錄</t>
    <phoneticPr fontId="3" type="noConversion"/>
  </si>
  <si>
    <t>購貨</t>
    <phoneticPr fontId="3" type="noConversion"/>
  </si>
  <si>
    <t>現金</t>
    <phoneticPr fontId="3" type="noConversion"/>
  </si>
  <si>
    <t>現金</t>
    <phoneticPr fontId="3" type="noConversion"/>
  </si>
  <si>
    <t>應收帳款</t>
    <phoneticPr fontId="3" type="noConversion"/>
  </si>
  <si>
    <t>銷貨收入</t>
    <phoneticPr fontId="3" type="noConversion"/>
  </si>
  <si>
    <t>購貨</t>
    <phoneticPr fontId="3" type="noConversion"/>
  </si>
  <si>
    <t>應付帳款</t>
    <phoneticPr fontId="3" type="noConversion"/>
  </si>
  <si>
    <t>水電費</t>
    <phoneticPr fontId="3" type="noConversion"/>
  </si>
  <si>
    <t>銷貨折扣</t>
    <phoneticPr fontId="3" type="noConversion"/>
  </si>
  <si>
    <t>應收帳款</t>
    <phoneticPr fontId="3" type="noConversion"/>
  </si>
  <si>
    <t>應付帳款</t>
    <phoneticPr fontId="3" type="noConversion"/>
  </si>
  <si>
    <t>購貨折扣</t>
    <phoneticPr fontId="3" type="noConversion"/>
  </si>
  <si>
    <t>業主資本</t>
    <phoneticPr fontId="3" type="noConversion"/>
  </si>
  <si>
    <t>業主提取</t>
    <phoneticPr fontId="3" type="noConversion"/>
  </si>
  <si>
    <t>銷貨收入</t>
    <phoneticPr fontId="3" type="noConversion"/>
  </si>
  <si>
    <t>銷貨運費</t>
    <phoneticPr fontId="3" type="noConversion"/>
  </si>
  <si>
    <t>薪資</t>
    <phoneticPr fontId="3" type="noConversion"/>
  </si>
  <si>
    <t>過帳</t>
    <phoneticPr fontId="3" type="noConversion"/>
  </si>
  <si>
    <t>業主資本</t>
    <phoneticPr fontId="3" type="noConversion"/>
  </si>
  <si>
    <t>購貨</t>
    <phoneticPr fontId="3" type="noConversion"/>
  </si>
  <si>
    <t>應收帳款</t>
    <phoneticPr fontId="3" type="noConversion"/>
  </si>
  <si>
    <t>銷貨收入</t>
    <phoneticPr fontId="3" type="noConversion"/>
  </si>
  <si>
    <t>應付帳款</t>
    <phoneticPr fontId="3" type="noConversion"/>
  </si>
  <si>
    <t>銷貨折扣</t>
    <phoneticPr fontId="3" type="noConversion"/>
  </si>
  <si>
    <t>購貨折扣</t>
    <phoneticPr fontId="3" type="noConversion"/>
  </si>
  <si>
    <t>業主提取</t>
    <phoneticPr fontId="3" type="noConversion"/>
  </si>
  <si>
    <t>銷貨運費</t>
    <phoneticPr fontId="3" type="noConversion"/>
  </si>
  <si>
    <t>薪資</t>
    <phoneticPr fontId="3" type="noConversion"/>
  </si>
  <si>
    <t>應收帳款</t>
    <phoneticPr fontId="3" type="noConversion"/>
  </si>
  <si>
    <t>業主資本</t>
    <phoneticPr fontId="3" type="noConversion"/>
  </si>
  <si>
    <t>業主提取</t>
    <phoneticPr fontId="3" type="noConversion"/>
  </si>
  <si>
    <t>銷貨折扣</t>
    <phoneticPr fontId="3" type="noConversion"/>
  </si>
  <si>
    <t>購貨折扣</t>
    <phoneticPr fontId="3" type="noConversion"/>
  </si>
  <si>
    <t>水電費</t>
    <phoneticPr fontId="3" type="noConversion"/>
  </si>
  <si>
    <t>台北商行</t>
    <phoneticPr fontId="3" type="noConversion"/>
  </si>
  <si>
    <t>試算表</t>
    <phoneticPr fontId="3" type="noConversion"/>
  </si>
  <si>
    <t>會計科目</t>
    <phoneticPr fontId="3" type="noConversion"/>
  </si>
  <si>
    <t>借方</t>
    <phoneticPr fontId="3" type="noConversion"/>
  </si>
  <si>
    <t>貸方</t>
    <phoneticPr fontId="3" type="noConversion"/>
  </si>
  <si>
    <t>合計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</si>
</sst>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7" formatCode="[$-F800]dddd\,\ mmmm\ dd\,\ yyyy"/>
    <numFmt numFmtId="179" formatCode="m/d;@"/>
    <numFmt numFmtId="181" formatCode="_-* #,##0_-;\-* #,##0_-;_-* &quot;-&quot;??_-;_-@_-"/>
    <numFmt numFmtId="182" formatCode="0.00_);[Red]\(0.00\)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9" fontId="0" fillId="0" borderId="0" xfId="0" applyNumberFormat="1">
      <alignment vertical="center"/>
    </xf>
    <xf numFmtId="181" fontId="0" fillId="0" borderId="0" xfId="1" applyNumberFormat="1" applyFont="1">
      <alignment vertical="center"/>
    </xf>
    <xf numFmtId="0" fontId="0" fillId="2" borderId="0" xfId="0" applyFill="1">
      <alignment vertical="center"/>
    </xf>
    <xf numFmtId="43" fontId="0" fillId="2" borderId="0" xfId="1" applyNumberFormat="1" applyFont="1" applyFill="1">
      <alignment vertical="center"/>
    </xf>
    <xf numFmtId="181" fontId="0" fillId="2" borderId="0" xfId="1" applyNumberFormat="1" applyFont="1" applyFill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9" fontId="0" fillId="3" borderId="0" xfId="0" applyNumberFormat="1" applyFill="1">
      <alignment vertical="center"/>
    </xf>
    <xf numFmtId="0" fontId="0" fillId="3" borderId="0" xfId="0" applyFill="1">
      <alignment vertical="center"/>
    </xf>
    <xf numFmtId="181" fontId="0" fillId="3" borderId="0" xfId="1" applyNumberFormat="1" applyFont="1" applyFill="1">
      <alignment vertical="center"/>
    </xf>
    <xf numFmtId="0" fontId="0" fillId="3" borderId="0" xfId="0" applyFill="1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181" fontId="0" fillId="0" borderId="2" xfId="1" applyNumberFormat="1" applyFont="1" applyBorder="1">
      <alignment vertical="center"/>
    </xf>
    <xf numFmtId="181" fontId="0" fillId="0" borderId="3" xfId="1" applyNumberFormat="1" applyFont="1" applyBorder="1">
      <alignment vertical="center"/>
    </xf>
    <xf numFmtId="182" fontId="0" fillId="0" borderId="3" xfId="1" applyNumberFormat="1" applyFont="1" applyBorder="1">
      <alignment vertical="center"/>
    </xf>
    <xf numFmtId="182" fontId="0" fillId="0" borderId="0" xfId="1" applyNumberFormat="1" applyFont="1">
      <alignment vertical="center"/>
    </xf>
    <xf numFmtId="179" fontId="0" fillId="0" borderId="4" xfId="0" applyNumberFormat="1" applyBorder="1">
      <alignment vertical="center"/>
    </xf>
    <xf numFmtId="181" fontId="0" fillId="0" borderId="5" xfId="1" applyNumberFormat="1" applyFont="1" applyBorder="1">
      <alignment vertical="center"/>
    </xf>
    <xf numFmtId="0" fontId="0" fillId="0" borderId="0" xfId="0" applyBorder="1">
      <alignment vertical="center"/>
    </xf>
    <xf numFmtId="179" fontId="0" fillId="4" borderId="0" xfId="0" applyNumberFormat="1" applyFill="1">
      <alignment vertical="center"/>
    </xf>
    <xf numFmtId="0" fontId="0" fillId="4" borderId="0" xfId="0" applyFill="1">
      <alignment vertical="center"/>
    </xf>
    <xf numFmtId="181" fontId="0" fillId="4" borderId="0" xfId="1" applyNumberFormat="1" applyFont="1" applyFill="1">
      <alignment vertical="center"/>
    </xf>
    <xf numFmtId="0" fontId="0" fillId="4" borderId="0" xfId="0" applyFill="1" applyAlignment="1">
      <alignment horizontal="left" vertical="center" indent="2"/>
    </xf>
    <xf numFmtId="179" fontId="0" fillId="0" borderId="0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5" borderId="0" xfId="0" applyNumberFormat="1" applyFill="1">
      <alignment vertical="center"/>
    </xf>
    <xf numFmtId="0" fontId="0" fillId="5" borderId="0" xfId="0" applyFill="1">
      <alignment vertical="center"/>
    </xf>
    <xf numFmtId="181" fontId="0" fillId="5" borderId="0" xfId="1" applyNumberFormat="1" applyFont="1" applyFill="1">
      <alignment vertical="center"/>
    </xf>
    <xf numFmtId="0" fontId="0" fillId="5" borderId="0" xfId="0" applyFill="1" applyAlignment="1">
      <alignment horizontal="left" vertical="center" indent="2"/>
    </xf>
    <xf numFmtId="181" fontId="0" fillId="0" borderId="0" xfId="1" applyNumberFormat="1" applyFont="1" applyBorder="1">
      <alignment vertical="center"/>
    </xf>
    <xf numFmtId="182" fontId="0" fillId="0" borderId="0" xfId="1" applyNumberFormat="1" applyFont="1" applyBorder="1">
      <alignment vertical="center"/>
    </xf>
    <xf numFmtId="179" fontId="0" fillId="0" borderId="6" xfId="0" applyNumberFormat="1" applyBorder="1">
      <alignment vertical="center"/>
    </xf>
    <xf numFmtId="0" fontId="0" fillId="5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179" fontId="4" fillId="5" borderId="0" xfId="0" applyNumberFormat="1" applyFont="1" applyFill="1">
      <alignment vertical="center"/>
    </xf>
    <xf numFmtId="0" fontId="4" fillId="5" borderId="0" xfId="0" applyFont="1" applyFill="1" applyAlignment="1">
      <alignment horizontal="left" vertical="center"/>
    </xf>
    <xf numFmtId="181" fontId="5" fillId="5" borderId="0" xfId="1" applyNumberFormat="1" applyFont="1" applyFill="1">
      <alignment vertical="center"/>
    </xf>
    <xf numFmtId="179" fontId="5" fillId="5" borderId="0" xfId="0" applyNumberFormat="1" applyFont="1" applyFill="1">
      <alignment vertical="center"/>
    </xf>
    <xf numFmtId="0" fontId="5" fillId="5" borderId="0" xfId="0" applyFont="1" applyFill="1" applyAlignment="1">
      <alignment horizontal="left" vertical="center" indent="2"/>
    </xf>
    <xf numFmtId="181" fontId="2" fillId="0" borderId="3" xfId="1" applyNumberFormat="1" applyFont="1" applyBorder="1">
      <alignment vertical="center"/>
    </xf>
    <xf numFmtId="181" fontId="2" fillId="0" borderId="0" xfId="1" applyNumberFormat="1" applyFont="1">
      <alignment vertical="center"/>
    </xf>
    <xf numFmtId="0" fontId="0" fillId="0" borderId="7" xfId="0" applyBorder="1">
      <alignment vertical="center"/>
    </xf>
    <xf numFmtId="181" fontId="0" fillId="0" borderId="7" xfId="1" applyNumberFormat="1" applyFont="1" applyBorder="1">
      <alignment vertical="center"/>
    </xf>
    <xf numFmtId="181" fontId="0" fillId="0" borderId="0" xfId="1" applyNumberFormat="1" applyFont="1" applyAlignment="1">
      <alignment horizontal="center" vertical="center"/>
    </xf>
    <xf numFmtId="181" fontId="0" fillId="0" borderId="7" xfId="1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 indent="2"/>
    </xf>
    <xf numFmtId="177" fontId="0" fillId="0" borderId="0" xfId="1" applyNumberFormat="1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showGridLines="0" tabSelected="1" zoomScale="110" zoomScaleNormal="110" workbookViewId="0"/>
  </sheetViews>
  <sheetFormatPr defaultRowHeight="16.5" x14ac:dyDescent="0.25"/>
  <cols>
    <col min="1" max="1" width="12.625" style="1" customWidth="1"/>
    <col min="2" max="2" width="13.25" customWidth="1"/>
    <col min="3" max="3" width="12.875" style="2" customWidth="1"/>
    <col min="4" max="4" width="10.875" style="2" bestFit="1" customWidth="1"/>
    <col min="5" max="5" width="6" customWidth="1"/>
    <col min="6" max="6" width="5.875" customWidth="1"/>
    <col min="7" max="7" width="6.625" style="1" customWidth="1"/>
    <col min="8" max="8" width="11.75" style="16" customWidth="1"/>
    <col min="9" max="9" width="5" customWidth="1"/>
    <col min="10" max="10" width="10.875" bestFit="1" customWidth="1"/>
    <col min="13" max="13" width="11.875" bestFit="1" customWidth="1"/>
    <col min="14" max="14" width="6.25" customWidth="1"/>
    <col min="15" max="15" width="9.25" customWidth="1"/>
    <col min="17" max="17" width="5.125" customWidth="1"/>
    <col min="18" max="18" width="8.375" customWidth="1"/>
    <col min="19" max="19" width="6" customWidth="1"/>
    <col min="20" max="20" width="9.75" customWidth="1"/>
    <col min="24" max="25" width="15" style="2" bestFit="1" customWidth="1"/>
  </cols>
  <sheetData>
    <row r="1" spans="1:28" x14ac:dyDescent="0.25">
      <c r="A1" s="1" t="s">
        <v>0</v>
      </c>
      <c r="F1" t="s">
        <v>18</v>
      </c>
      <c r="G1" s="12" t="s">
        <v>2</v>
      </c>
      <c r="H1" s="12"/>
      <c r="I1" s="12"/>
      <c r="J1" s="12"/>
      <c r="L1" s="12" t="s">
        <v>20</v>
      </c>
      <c r="M1" s="12"/>
      <c r="N1" s="12"/>
      <c r="O1" s="12"/>
      <c r="Q1" s="12" t="s">
        <v>23</v>
      </c>
      <c r="R1" s="12"/>
      <c r="S1" s="12"/>
      <c r="T1" s="12"/>
      <c r="X1" s="44" t="s">
        <v>35</v>
      </c>
    </row>
    <row r="2" spans="1:28" x14ac:dyDescent="0.25">
      <c r="A2" s="8">
        <v>42005</v>
      </c>
      <c r="B2" s="9" t="s">
        <v>3</v>
      </c>
      <c r="C2" s="10">
        <v>2000000</v>
      </c>
      <c r="D2" s="10"/>
      <c r="G2" s="1">
        <v>42005</v>
      </c>
      <c r="H2" s="13">
        <v>2000000</v>
      </c>
      <c r="I2" s="1">
        <v>42006</v>
      </c>
      <c r="J2" s="18">
        <v>500000</v>
      </c>
      <c r="K2" s="19"/>
      <c r="L2" s="1" t="s">
        <v>20</v>
      </c>
      <c r="M2" s="13">
        <v>500000</v>
      </c>
      <c r="Q2" s="1">
        <v>42021</v>
      </c>
      <c r="R2" s="13">
        <v>400000</v>
      </c>
      <c r="S2" s="1">
        <v>42011</v>
      </c>
      <c r="T2" s="30">
        <v>400000</v>
      </c>
      <c r="U2" s="19"/>
      <c r="X2" s="44" t="s">
        <v>36</v>
      </c>
    </row>
    <row r="3" spans="1:28" x14ac:dyDescent="0.25">
      <c r="A3" s="8"/>
      <c r="B3" s="11" t="s">
        <v>13</v>
      </c>
      <c r="C3" s="10"/>
      <c r="D3" s="10">
        <v>2000000</v>
      </c>
      <c r="G3" s="1">
        <v>42013</v>
      </c>
      <c r="H3" s="30">
        <v>600000</v>
      </c>
      <c r="I3" s="32">
        <v>42015</v>
      </c>
      <c r="J3" s="30">
        <v>680</v>
      </c>
      <c r="L3" s="1">
        <v>42011</v>
      </c>
      <c r="M3" s="14">
        <v>400000</v>
      </c>
      <c r="R3" s="7"/>
      <c r="X3" s="47">
        <v>41670</v>
      </c>
    </row>
    <row r="4" spans="1:28" x14ac:dyDescent="0.25">
      <c r="A4" s="20">
        <v>42006</v>
      </c>
      <c r="B4" s="21" t="s">
        <v>1</v>
      </c>
      <c r="C4" s="22">
        <v>500000</v>
      </c>
      <c r="D4" s="22"/>
      <c r="G4" s="1">
        <v>42018</v>
      </c>
      <c r="H4" s="14">
        <v>294000</v>
      </c>
      <c r="I4" s="32">
        <v>42021</v>
      </c>
      <c r="J4" s="30">
        <v>392000</v>
      </c>
      <c r="L4" s="1"/>
      <c r="M4" s="40">
        <f>SUM(M2:M3)</f>
        <v>900000</v>
      </c>
      <c r="W4" s="42" t="s">
        <v>37</v>
      </c>
      <c r="X4" s="45" t="s">
        <v>38</v>
      </c>
      <c r="Y4" s="45" t="s">
        <v>39</v>
      </c>
      <c r="Z4" s="19"/>
      <c r="AA4" s="19"/>
      <c r="AB4" s="19"/>
    </row>
    <row r="5" spans="1:28" x14ac:dyDescent="0.25">
      <c r="A5" s="20"/>
      <c r="B5" s="23" t="s">
        <v>2</v>
      </c>
      <c r="C5" s="22"/>
      <c r="D5" s="22">
        <v>500000</v>
      </c>
      <c r="H5" s="40">
        <f>SUM(H2:H4)-SUM(J2:J7)</f>
        <v>1895920</v>
      </c>
      <c r="I5" s="24">
        <v>42025</v>
      </c>
      <c r="J5" s="30">
        <v>50000</v>
      </c>
      <c r="W5" s="42" t="s">
        <v>3</v>
      </c>
      <c r="X5" s="43">
        <v>1895920</v>
      </c>
      <c r="Y5" s="43"/>
      <c r="Z5" s="19"/>
      <c r="AA5" s="19"/>
      <c r="AB5" s="19"/>
    </row>
    <row r="6" spans="1:28" x14ac:dyDescent="0.25">
      <c r="A6" s="8">
        <v>42008</v>
      </c>
      <c r="B6" s="9" t="s">
        <v>4</v>
      </c>
      <c r="C6" s="10">
        <v>300000</v>
      </c>
      <c r="D6" s="10"/>
      <c r="H6" s="15"/>
      <c r="I6" s="24">
        <v>42029</v>
      </c>
      <c r="J6" s="30">
        <v>8400</v>
      </c>
      <c r="W6" s="42" t="s">
        <v>29</v>
      </c>
      <c r="X6" s="43">
        <v>600000</v>
      </c>
      <c r="Y6" s="43"/>
      <c r="Z6" s="19"/>
      <c r="AA6" s="19"/>
      <c r="AB6" s="19"/>
    </row>
    <row r="7" spans="1:28" x14ac:dyDescent="0.25">
      <c r="A7" s="8"/>
      <c r="B7" s="11" t="s">
        <v>5</v>
      </c>
      <c r="C7" s="10"/>
      <c r="D7" s="10">
        <v>300000</v>
      </c>
      <c r="H7" s="15"/>
      <c r="I7" s="24">
        <v>42035</v>
      </c>
      <c r="J7" s="30">
        <v>47000</v>
      </c>
      <c r="K7" s="19"/>
      <c r="L7" s="12" t="s">
        <v>22</v>
      </c>
      <c r="M7" s="12"/>
      <c r="N7" s="12"/>
      <c r="O7" s="12"/>
      <c r="W7" s="42" t="s">
        <v>30</v>
      </c>
      <c r="X7" s="43"/>
      <c r="Y7" s="43">
        <v>2000000</v>
      </c>
      <c r="Z7" s="19"/>
      <c r="AA7" s="19"/>
      <c r="AB7" s="19"/>
    </row>
    <row r="8" spans="1:28" x14ac:dyDescent="0.25">
      <c r="A8" s="26">
        <v>42011</v>
      </c>
      <c r="B8" s="27" t="s">
        <v>6</v>
      </c>
      <c r="C8" s="28">
        <v>400000</v>
      </c>
      <c r="D8" s="28"/>
      <c r="N8" s="17">
        <v>42008</v>
      </c>
      <c r="O8" s="18">
        <v>300000</v>
      </c>
      <c r="P8" s="19"/>
      <c r="W8" s="42" t="s">
        <v>31</v>
      </c>
      <c r="X8" s="43">
        <v>50000</v>
      </c>
      <c r="Y8" s="43"/>
      <c r="Z8" s="19"/>
      <c r="AA8" s="19"/>
      <c r="AB8" s="19"/>
    </row>
    <row r="9" spans="1:28" x14ac:dyDescent="0.25">
      <c r="A9" s="26"/>
      <c r="B9" s="29" t="s">
        <v>7</v>
      </c>
      <c r="C9" s="28"/>
      <c r="D9" s="28">
        <v>400000</v>
      </c>
      <c r="L9" s="1"/>
      <c r="M9" s="31"/>
      <c r="N9" s="32">
        <v>42013</v>
      </c>
      <c r="O9" s="30">
        <v>600000</v>
      </c>
      <c r="W9" s="42" t="s">
        <v>15</v>
      </c>
      <c r="X9" s="43"/>
      <c r="Y9" s="43">
        <v>1500000</v>
      </c>
      <c r="Z9" s="19"/>
      <c r="AA9" s="19"/>
      <c r="AB9" s="19"/>
    </row>
    <row r="10" spans="1:28" x14ac:dyDescent="0.25">
      <c r="A10" s="8">
        <v>42013</v>
      </c>
      <c r="B10" s="9" t="s">
        <v>3</v>
      </c>
      <c r="C10" s="10">
        <v>600000</v>
      </c>
      <c r="D10" s="10"/>
      <c r="L10" s="1"/>
      <c r="M10" s="15"/>
      <c r="N10" s="32">
        <v>42029</v>
      </c>
      <c r="O10" s="30">
        <v>600000</v>
      </c>
      <c r="W10" s="42" t="s">
        <v>32</v>
      </c>
      <c r="X10" s="43">
        <v>6000</v>
      </c>
      <c r="Y10" s="43"/>
      <c r="Z10" s="19"/>
      <c r="AA10" s="19"/>
      <c r="AB10" s="19"/>
    </row>
    <row r="11" spans="1:28" x14ac:dyDescent="0.25">
      <c r="A11" s="8"/>
      <c r="B11" s="11" t="s">
        <v>5</v>
      </c>
      <c r="C11" s="10"/>
      <c r="D11" s="10">
        <v>600000</v>
      </c>
      <c r="G11" s="12" t="s">
        <v>19</v>
      </c>
      <c r="H11" s="12"/>
      <c r="I11" s="12"/>
      <c r="J11" s="12"/>
      <c r="O11" s="41">
        <f>SUM(O8:O10)</f>
        <v>1500000</v>
      </c>
      <c r="W11" s="42" t="s">
        <v>6</v>
      </c>
      <c r="X11" s="43">
        <v>900000</v>
      </c>
      <c r="Y11" s="43"/>
      <c r="Z11" s="19"/>
      <c r="AA11" s="19"/>
      <c r="AB11" s="19"/>
    </row>
    <row r="12" spans="1:28" x14ac:dyDescent="0.25">
      <c r="A12" s="26">
        <v>11</v>
      </c>
      <c r="B12" s="27" t="s">
        <v>8</v>
      </c>
      <c r="C12" s="28">
        <v>680</v>
      </c>
      <c r="D12" s="28"/>
      <c r="I12" s="17">
        <v>42005</v>
      </c>
      <c r="J12" s="18">
        <v>2000000</v>
      </c>
      <c r="L12" s="12" t="s">
        <v>8</v>
      </c>
      <c r="M12" s="12"/>
      <c r="N12" s="12"/>
      <c r="O12" s="12"/>
      <c r="W12" s="42" t="s">
        <v>33</v>
      </c>
      <c r="X12" s="43"/>
      <c r="Y12" s="43">
        <v>8000</v>
      </c>
      <c r="Z12" s="19"/>
      <c r="AA12" s="19"/>
      <c r="AB12" s="19"/>
    </row>
    <row r="13" spans="1:28" x14ac:dyDescent="0.25">
      <c r="A13" s="26"/>
      <c r="B13" s="29" t="s">
        <v>3</v>
      </c>
      <c r="C13" s="28"/>
      <c r="D13" s="28">
        <v>680</v>
      </c>
      <c r="H13" s="15"/>
      <c r="L13" s="1">
        <v>42015</v>
      </c>
      <c r="M13" s="13">
        <v>680</v>
      </c>
      <c r="W13" s="42" t="s">
        <v>34</v>
      </c>
      <c r="X13" s="43">
        <v>680</v>
      </c>
      <c r="Y13" s="43"/>
      <c r="Z13" s="19"/>
      <c r="AA13" s="19"/>
      <c r="AB13" s="19"/>
    </row>
    <row r="14" spans="1:28" x14ac:dyDescent="0.25">
      <c r="B14" s="3">
        <v>300000</v>
      </c>
      <c r="C14" s="4">
        <v>0.98</v>
      </c>
      <c r="D14" s="5">
        <f>B14*C14</f>
        <v>294000</v>
      </c>
      <c r="H14" s="15"/>
      <c r="L14" s="1"/>
      <c r="M14" s="14"/>
      <c r="W14" s="42" t="s">
        <v>16</v>
      </c>
      <c r="X14" s="43">
        <v>8400</v>
      </c>
      <c r="Y14" s="43"/>
      <c r="Z14" s="19"/>
      <c r="AA14" s="19"/>
      <c r="AB14" s="19"/>
    </row>
    <row r="15" spans="1:28" x14ac:dyDescent="0.25">
      <c r="B15" s="3">
        <v>300000</v>
      </c>
      <c r="C15" s="4">
        <v>0.02</v>
      </c>
      <c r="D15" s="5">
        <f>B15*0.02</f>
        <v>6000</v>
      </c>
      <c r="L15" s="1"/>
      <c r="M15" s="15"/>
      <c r="W15" s="42" t="s">
        <v>17</v>
      </c>
      <c r="X15" s="43">
        <v>47000</v>
      </c>
      <c r="Y15" s="43"/>
      <c r="Z15" s="19"/>
      <c r="AA15" s="19"/>
      <c r="AB15" s="19"/>
    </row>
    <row r="16" spans="1:28" x14ac:dyDescent="0.25">
      <c r="A16" s="8">
        <v>42018</v>
      </c>
      <c r="B16" s="9" t="s">
        <v>3</v>
      </c>
      <c r="C16" s="10">
        <v>294000</v>
      </c>
      <c r="D16" s="10"/>
      <c r="G16" s="12" t="s">
        <v>21</v>
      </c>
      <c r="H16" s="12"/>
      <c r="I16" s="12"/>
      <c r="J16" s="12"/>
      <c r="W16" s="46" t="s">
        <v>40</v>
      </c>
      <c r="X16" s="43">
        <f>SUM(X5:X15)</f>
        <v>3508000</v>
      </c>
      <c r="Y16" s="43">
        <f>SUM(Y5:Y15)</f>
        <v>3508000</v>
      </c>
      <c r="Z16" s="19"/>
      <c r="AA16" s="19"/>
      <c r="AB16" s="19"/>
    </row>
    <row r="17" spans="1:15" x14ac:dyDescent="0.25">
      <c r="A17" s="8"/>
      <c r="B17" s="9" t="s">
        <v>9</v>
      </c>
      <c r="C17" s="10">
        <v>6000</v>
      </c>
      <c r="D17" s="10"/>
      <c r="F17" s="19"/>
      <c r="G17" s="25">
        <v>42008</v>
      </c>
      <c r="H17" s="13">
        <v>300000</v>
      </c>
      <c r="I17" s="25">
        <v>42018</v>
      </c>
      <c r="J17" s="18">
        <v>300000</v>
      </c>
      <c r="K17" s="19"/>
      <c r="L17" s="12" t="s">
        <v>24</v>
      </c>
      <c r="M17" s="12"/>
      <c r="N17" s="12"/>
      <c r="O17" s="12"/>
    </row>
    <row r="18" spans="1:15" x14ac:dyDescent="0.25">
      <c r="A18" s="8"/>
      <c r="B18" s="11" t="s">
        <v>10</v>
      </c>
      <c r="C18" s="10"/>
      <c r="D18" s="10">
        <v>300000</v>
      </c>
      <c r="G18" s="24">
        <v>42029</v>
      </c>
      <c r="H18" s="14">
        <v>600000</v>
      </c>
      <c r="L18" s="1">
        <v>42018</v>
      </c>
      <c r="M18" s="13">
        <v>6000</v>
      </c>
    </row>
    <row r="19" spans="1:15" x14ac:dyDescent="0.25">
      <c r="B19" s="3">
        <v>400000</v>
      </c>
      <c r="C19" s="4">
        <v>0.98</v>
      </c>
      <c r="D19" s="5">
        <f>B19*C19</f>
        <v>392000</v>
      </c>
      <c r="H19" s="40">
        <f>SUM(H17:H18)-SUM(J17:J17)</f>
        <v>600000</v>
      </c>
      <c r="L19" s="1"/>
      <c r="M19" s="14"/>
    </row>
    <row r="20" spans="1:15" x14ac:dyDescent="0.25">
      <c r="B20" s="3">
        <v>400000</v>
      </c>
      <c r="C20" s="4">
        <v>0.02</v>
      </c>
      <c r="D20" s="5">
        <f>B20*0.02</f>
        <v>8000</v>
      </c>
      <c r="L20" s="1"/>
      <c r="M20" s="15"/>
    </row>
    <row r="21" spans="1:15" x14ac:dyDescent="0.25">
      <c r="A21" s="26">
        <v>42021</v>
      </c>
      <c r="B21" s="27" t="s">
        <v>11</v>
      </c>
      <c r="C21" s="28">
        <v>400000</v>
      </c>
      <c r="D21" s="28"/>
      <c r="G21" s="12" t="s">
        <v>26</v>
      </c>
      <c r="H21" s="12"/>
      <c r="I21" s="12"/>
      <c r="J21" s="12"/>
    </row>
    <row r="22" spans="1:15" x14ac:dyDescent="0.25">
      <c r="A22" s="26"/>
      <c r="B22" s="29" t="s">
        <v>2</v>
      </c>
      <c r="C22" s="28"/>
      <c r="D22" s="28">
        <v>392000</v>
      </c>
      <c r="G22" s="25">
        <v>42025</v>
      </c>
      <c r="H22" s="13">
        <v>50000</v>
      </c>
      <c r="L22" s="12" t="s">
        <v>25</v>
      </c>
      <c r="M22" s="12"/>
      <c r="N22" s="12"/>
      <c r="O22" s="12"/>
    </row>
    <row r="23" spans="1:15" x14ac:dyDescent="0.25">
      <c r="A23" s="26"/>
      <c r="B23" s="29" t="s">
        <v>12</v>
      </c>
      <c r="C23" s="28"/>
      <c r="D23" s="28">
        <v>8000</v>
      </c>
      <c r="H23" s="15"/>
      <c r="M23" s="6"/>
      <c r="N23" s="1">
        <v>42021</v>
      </c>
      <c r="O23" s="13">
        <v>8000</v>
      </c>
    </row>
    <row r="24" spans="1:15" x14ac:dyDescent="0.25">
      <c r="A24" s="8">
        <v>42025</v>
      </c>
      <c r="B24" s="9" t="s">
        <v>14</v>
      </c>
      <c r="C24" s="10">
        <v>50000</v>
      </c>
      <c r="D24" s="10"/>
      <c r="H24" s="15"/>
      <c r="L24" s="1"/>
      <c r="M24" s="14"/>
    </row>
    <row r="25" spans="1:15" x14ac:dyDescent="0.25">
      <c r="A25" s="8"/>
      <c r="B25" s="11" t="s">
        <v>2</v>
      </c>
      <c r="C25" s="10"/>
      <c r="D25" s="10">
        <v>50000</v>
      </c>
      <c r="L25" s="1"/>
      <c r="M25" s="15"/>
    </row>
    <row r="26" spans="1:15" x14ac:dyDescent="0.25">
      <c r="A26" s="26">
        <v>42029</v>
      </c>
      <c r="B26" s="33" t="s">
        <v>10</v>
      </c>
      <c r="C26" s="28">
        <v>600000</v>
      </c>
      <c r="D26" s="28"/>
    </row>
    <row r="27" spans="1:15" x14ac:dyDescent="0.25">
      <c r="A27" s="26"/>
      <c r="B27" s="29" t="s">
        <v>15</v>
      </c>
      <c r="C27" s="28"/>
      <c r="D27" s="28">
        <v>600000</v>
      </c>
      <c r="L27" s="12" t="s">
        <v>27</v>
      </c>
      <c r="M27" s="12"/>
      <c r="N27" s="12"/>
      <c r="O27" s="12"/>
    </row>
    <row r="28" spans="1:15" x14ac:dyDescent="0.25">
      <c r="A28" s="8">
        <v>42029</v>
      </c>
      <c r="B28" s="34" t="s">
        <v>16</v>
      </c>
      <c r="C28" s="10">
        <v>8400</v>
      </c>
      <c r="D28" s="10"/>
      <c r="L28" s="1">
        <v>42015</v>
      </c>
      <c r="M28" s="13">
        <v>8400</v>
      </c>
    </row>
    <row r="29" spans="1:15" x14ac:dyDescent="0.25">
      <c r="A29" s="8"/>
      <c r="B29" s="11" t="s">
        <v>3</v>
      </c>
      <c r="C29" s="10"/>
      <c r="D29" s="10">
        <v>8400</v>
      </c>
      <c r="L29" s="1"/>
      <c r="M29" s="14"/>
    </row>
    <row r="30" spans="1:15" x14ac:dyDescent="0.25">
      <c r="A30" s="35">
        <v>42035</v>
      </c>
      <c r="B30" s="36" t="s">
        <v>17</v>
      </c>
      <c r="C30" s="37">
        <v>47000</v>
      </c>
      <c r="D30" s="37"/>
      <c r="L30" s="1"/>
      <c r="M30" s="15"/>
    </row>
    <row r="31" spans="1:15" x14ac:dyDescent="0.25">
      <c r="A31" s="38"/>
      <c r="B31" s="39" t="s">
        <v>3</v>
      </c>
      <c r="C31" s="37"/>
      <c r="D31" s="37">
        <v>47000</v>
      </c>
    </row>
    <row r="33" spans="12:15" x14ac:dyDescent="0.25">
      <c r="L33" s="12" t="s">
        <v>28</v>
      </c>
      <c r="M33" s="12"/>
      <c r="N33" s="12"/>
      <c r="O33" s="12"/>
    </row>
    <row r="34" spans="12:15" x14ac:dyDescent="0.25">
      <c r="L34" s="1">
        <v>42035</v>
      </c>
      <c r="M34" s="13">
        <v>47000</v>
      </c>
    </row>
    <row r="35" spans="12:15" x14ac:dyDescent="0.25">
      <c r="L35" s="1"/>
      <c r="M35" s="14"/>
    </row>
    <row r="36" spans="12:15" x14ac:dyDescent="0.25">
      <c r="L36" s="1"/>
      <c r="M36" s="15"/>
    </row>
  </sheetData>
  <mergeCells count="12">
    <mergeCell ref="L27:O27"/>
    <mergeCell ref="G16:J16"/>
    <mergeCell ref="G21:J21"/>
    <mergeCell ref="L33:O33"/>
    <mergeCell ref="L12:O12"/>
    <mergeCell ref="L17:O17"/>
    <mergeCell ref="L22:O22"/>
    <mergeCell ref="G1:J1"/>
    <mergeCell ref="G11:J11"/>
    <mergeCell ref="L1:O1"/>
    <mergeCell ref="L7:O7"/>
    <mergeCell ref="Q1:T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TWU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TWU</dc:creator>
  <cp:lastModifiedBy>TWU</cp:lastModifiedBy>
  <dcterms:created xsi:type="dcterms:W3CDTF">2015-03-31T05:34:55Z</dcterms:created>
  <dcterms:modified xsi:type="dcterms:W3CDTF">2015-03-31T07:12:16Z</dcterms:modified>
</cp:coreProperties>
</file>